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5\Tonery 004\1 výzva\"/>
    </mc:Choice>
  </mc:AlternateContent>
  <xr:revisionPtr revIDLastSave="0" documentId="13_ncr:1_{571F3E34-AE45-4914-B13D-0A81A6CA28D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O10" i="1"/>
  <c r="H10" i="1"/>
  <c r="R9" i="1"/>
  <c r="S9" i="1"/>
  <c r="O9" i="1"/>
  <c r="H9" i="1"/>
  <c r="S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<sst xmlns="http://schemas.openxmlformats.org/spreadsheetml/2006/main" count="59" uniqueCount="46">
  <si>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</si>
  <si>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</si>
  <si>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</si>
  <si>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</si>
  <si>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</si>
  <si>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</si>
  <si>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</si>
  <si>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</si>
  <si>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</si>
  <si>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</si>
  <si>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</si>
  <si>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</si>
  <si>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</si>
  <si>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</si>
  <si>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</si>
  <si>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</si>
  <si>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</si>
  <si>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</si>
  <si>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</si>
  <si>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</si>
  <si>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</si>
  <si>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</si>
  <si>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</si>
  <si>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</si>
  <si>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</si>
  <si>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</si>
  <si>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</si>
  <si>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</si>
  <si>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</si>
  <si>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</si>
  <si>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004 - 2025 (originální)</t>
  </si>
  <si>
    <t>ks</t>
  </si>
  <si>
    <t>Jungmannova 1, 
301 00 Plzeň, 
Univerzita třetího věku,
místnost  JJ113b</t>
  </si>
  <si>
    <t>NE</t>
  </si>
  <si>
    <t>U3V - Mgr. Magdalena Toušová, DiS..,
Tel.: 37763 1907</t>
  </si>
  <si>
    <t>Jungmannova 1, 
301 00 Plzeň, 
Univerzita třetího věku, 
místnost JJ 113b</t>
  </si>
  <si>
    <t>U3V - Mgr. Markéta Brůžková, 
Tel.: 735 713 912</t>
  </si>
  <si>
    <t>UK PED - Irena Pešíková,
Tel.: 37763 7733</t>
  </si>
  <si>
    <t>Klatovská 51, 
301 00 Plzeň,
Pedagogická knihovna, 
místnost KL 108</t>
  </si>
  <si>
    <r>
      <t>Toner do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</si>
  <si>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Konica Minolta bizhub 283 -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</si>
  <si>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Triumph Adler 6006ci - </t>
    </r>
    <r>
      <rPr>
        <b/>
        <sz val="11"/>
        <color theme="1"/>
        <rFont val="Calibri"/>
        <family val="2"/>
        <charset val="238"/>
        <scheme val="minor"/>
      </rPr>
      <t>žlutý Y</t>
    </r>
  </si>
  <si>
    <t>Originální toner. Výtěžnost 30 000 stran.</t>
  </si>
  <si>
    <t>Originální toner. Výtěžnost 17 500 stran.</t>
  </si>
  <si>
    <t>Originální toner. Výtěžnost 20 000 stran.</t>
  </si>
  <si>
    <r>
      <t xml:space="preserve">Toner Triumph Adler 6006ci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</si>
</sst>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1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Normal="100" workbookViewId="0">
      <selection activeCell="P7" sqref="P7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49.28515625" style="5" customWidth="1"/>
    <col min="4" max="4" width="11.7109375" style="110" customWidth="1"/>
    <col min="5" max="5" width="11.28515625" style="4" customWidth="1"/>
    <col min="6" max="6" width="60.855468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20.855468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72.75" customHeight="1" thickTop="1" thickBot="1" x14ac:dyDescent="0.3">
      <c r="B7" s="36">
        <v>1</v>
      </c>
      <c r="C7" s="37" t="s">
        <v>39</v>
      </c>
      <c r="D7" s="38">
        <v>2</v>
      </c>
      <c r="E7" s="39" t="s">
        <v>31</v>
      </c>
      <c r="F7" s="37" t="s">
        <v>42</v>
      </c>
      <c r="G7" s="113"/>
      <c r="H7" s="40" t="str">
        <f t="shared" ref="H7:H10" si="0">IF(P7&gt;1999,"ANO","NE")</f>
        <v>ANO</v>
      </c>
      <c r="I7" s="41" t="s">
        <v>27</v>
      </c>
      <c r="J7" s="42" t="s">
        <v>33</v>
      </c>
      <c r="K7" s="43"/>
      <c r="L7" s="44" t="s">
        <v>34</v>
      </c>
      <c r="M7" s="44" t="s">
        <v>35</v>
      </c>
      <c r="N7" s="45" t="s">
        <v>29</v>
      </c>
      <c r="O7" s="46">
        <f>D7*P7</f>
        <v>4000</v>
      </c>
      <c r="P7" s="47">
        <v>2000</v>
      </c>
      <c r="Q7" s="117"/>
      <c r="R7" s="48">
        <f>D7*Q7</f>
        <v>0</v>
      </c>
      <c r="S7" s="49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72.75" customHeight="1" thickBot="1" x14ac:dyDescent="0.3">
      <c r="B8" s="50">
        <v>2</v>
      </c>
      <c r="C8" s="51" t="s">
        <v>40</v>
      </c>
      <c r="D8" s="52">
        <v>1</v>
      </c>
      <c r="E8" s="53" t="s">
        <v>31</v>
      </c>
      <c r="F8" s="51" t="s">
        <v>43</v>
      </c>
      <c r="G8" s="114"/>
      <c r="H8" s="54" t="str">
        <f t="shared" si="0"/>
        <v>NE</v>
      </c>
      <c r="I8" s="55" t="s">
        <v>27</v>
      </c>
      <c r="J8" s="55" t="s">
        <v>33</v>
      </c>
      <c r="K8" s="56"/>
      <c r="L8" s="55" t="s">
        <v>36</v>
      </c>
      <c r="M8" s="57" t="s">
        <v>32</v>
      </c>
      <c r="N8" s="58" t="s">
        <v>29</v>
      </c>
      <c r="O8" s="59">
        <f t="shared" ref="O8:O10" si="2">D8*P8</f>
        <v>850</v>
      </c>
      <c r="P8" s="60">
        <v>850</v>
      </c>
      <c r="Q8" s="118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53"/>
      <c r="U8" s="53" t="s">
        <v>10</v>
      </c>
    </row>
    <row r="9" spans="2:21" ht="41.25" customHeight="1" x14ac:dyDescent="0.25">
      <c r="B9" s="63">
        <v>3</v>
      </c>
      <c r="C9" s="64" t="s">
        <v>45</v>
      </c>
      <c r="D9" s="65">
        <v>2</v>
      </c>
      <c r="E9" s="66" t="s">
        <v>31</v>
      </c>
      <c r="F9" s="64" t="s">
        <v>42</v>
      </c>
      <c r="G9" s="115"/>
      <c r="H9" s="67" t="str">
        <f t="shared" si="0"/>
        <v>ANO</v>
      </c>
      <c r="I9" s="68" t="s">
        <v>27</v>
      </c>
      <c r="J9" s="68" t="s">
        <v>33</v>
      </c>
      <c r="K9" s="69"/>
      <c r="L9" s="68" t="s">
        <v>37</v>
      </c>
      <c r="M9" s="68" t="s">
        <v>38</v>
      </c>
      <c r="N9" s="70" t="s">
        <v>29</v>
      </c>
      <c r="O9" s="71">
        <f t="shared" si="2"/>
        <v>4200</v>
      </c>
      <c r="P9" s="72">
        <v>2100</v>
      </c>
      <c r="Q9" s="119"/>
      <c r="R9" s="73">
        <f t="shared" ref="R9" si="5">D9*Q9</f>
        <v>0</v>
      </c>
      <c r="S9" s="74" t="str">
        <f t="shared" ref="S9" si="6">IF(ISNUMBER(Q9), IF(Q9&gt;P9,"NEVYHOVUJE","VYHOVUJE")," ")</f>
        <v xml:space="preserve"> </v>
      </c>
      <c r="T9" s="75"/>
      <c r="U9" s="75" t="s">
        <v>10</v>
      </c>
    </row>
    <row r="10" spans="2:21" ht="41.25" customHeight="1" thickBot="1" x14ac:dyDescent="0.3">
      <c r="B10" s="76">
        <v>4</v>
      </c>
      <c r="C10" s="77" t="s">
        <v>41</v>
      </c>
      <c r="D10" s="78">
        <v>1</v>
      </c>
      <c r="E10" s="79" t="s">
        <v>31</v>
      </c>
      <c r="F10" s="77" t="s">
        <v>44</v>
      </c>
      <c r="G10" s="116"/>
      <c r="H10" s="80" t="str">
        <f t="shared" si="0"/>
        <v>ANO</v>
      </c>
      <c r="I10" s="81"/>
      <c r="J10" s="81"/>
      <c r="K10" s="82"/>
      <c r="L10" s="83"/>
      <c r="M10" s="83"/>
      <c r="N10" s="84"/>
      <c r="O10" s="85">
        <f t="shared" si="2"/>
        <v>2800</v>
      </c>
      <c r="P10" s="86">
        <v>2800</v>
      </c>
      <c r="Q10" s="120"/>
      <c r="R10" s="87">
        <f t="shared" ref="R10" si="7">D10*Q10</f>
        <v>0</v>
      </c>
      <c r="S10" s="88" t="str">
        <f t="shared" ref="S10" si="8">IF(ISNUMBER(Q10), IF(Q10&gt;P10,"NEVYHOVUJE","VYHOVUJE")," ")</f>
        <v xml:space="preserve"> </v>
      </c>
      <c r="T10" s="89"/>
      <c r="U10" s="89"/>
    </row>
    <row r="11" spans="2:21" ht="16.5" thickTop="1" thickBot="1" x14ac:dyDescent="0.3">
      <c r="C11" s="6"/>
      <c r="D11" s="6"/>
      <c r="E11" s="6"/>
      <c r="F11" s="6"/>
      <c r="G11" s="6"/>
      <c r="H11" s="6"/>
      <c r="I11" s="6"/>
      <c r="J11" s="6"/>
      <c r="N11" s="6"/>
      <c r="O11" s="6"/>
      <c r="R11" s="90"/>
    </row>
    <row r="12" spans="2:21" ht="60.75" customHeight="1" thickTop="1" thickBot="1" x14ac:dyDescent="0.3">
      <c r="B12" s="91" t="s">
        <v>14</v>
      </c>
      <c r="C12" s="92"/>
      <c r="D12" s="92"/>
      <c r="E12" s="92"/>
      <c r="F12" s="92"/>
      <c r="G12" s="92"/>
      <c r="H12" s="93"/>
      <c r="I12" s="94"/>
      <c r="J12" s="94"/>
      <c r="K12" s="94"/>
      <c r="L12" s="12"/>
      <c r="M12" s="12"/>
      <c r="N12" s="95"/>
      <c r="O12" s="95"/>
      <c r="P12" s="96" t="s">
        <v>11</v>
      </c>
      <c r="Q12" s="97" t="s">
        <v>12</v>
      </c>
      <c r="R12" s="98"/>
      <c r="S12" s="99"/>
      <c r="T12" s="28"/>
      <c r="U12" s="100"/>
    </row>
    <row r="13" spans="2:21" ht="33.75" customHeight="1" thickTop="1" thickBot="1" x14ac:dyDescent="0.3">
      <c r="B13" s="101" t="s">
        <v>15</v>
      </c>
      <c r="C13" s="102"/>
      <c r="D13" s="102"/>
      <c r="E13" s="102"/>
      <c r="F13" s="102"/>
      <c r="G13" s="102"/>
      <c r="H13" s="103"/>
      <c r="I13" s="104"/>
      <c r="L13" s="8"/>
      <c r="M13" s="8"/>
      <c r="N13" s="105"/>
      <c r="O13" s="105"/>
      <c r="P13" s="106">
        <f>SUM(O7:O10)</f>
        <v>11850</v>
      </c>
      <c r="Q13" s="107">
        <f>SUM(R7:R10)</f>
        <v>0</v>
      </c>
      <c r="R13" s="108"/>
      <c r="S13" s="109"/>
    </row>
    <row r="14" spans="2:21" ht="14.25" customHeight="1" thickTop="1" x14ac:dyDescent="0.25"/>
    <row r="15" spans="2:21" ht="14.25" customHeight="1" x14ac:dyDescent="0.25">
      <c r="B15" s="111"/>
    </row>
    <row r="16" spans="2:21" ht="14.25" customHeight="1" x14ac:dyDescent="0.25">
      <c r="B16" s="112"/>
      <c r="C16" s="111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e6NKlOc235bsLO3u+fDEQGCZIy6ZJSNIEraKHYyzRHiG3bW4ZhuwDpCVLGqz7bJJwqJPjkB6PZ8AuatbeptkTA==" saltValue="qgfOiBAhQhUwD9T36HaWpQ==" spinCount="100000" sheet="1" objects="1" scenarios="1"/>
  <mergeCells count="13">
    <mergeCell ref="B1:C1"/>
    <mergeCell ref="B13:G13"/>
    <mergeCell ref="Q13:S13"/>
    <mergeCell ref="B12:G12"/>
    <mergeCell ref="Q12:S12"/>
    <mergeCell ref="L9:L10"/>
    <mergeCell ref="M9:M10"/>
    <mergeCell ref="N9:N10"/>
    <mergeCell ref="I9:I10"/>
    <mergeCell ref="J9:J10"/>
    <mergeCell ref="U9:U10"/>
    <mergeCell ref="T9:T10"/>
    <mergeCell ref="K9:K10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2025-02-07T12:01:32Z</dcterms:modified>
</cp:coreProperties>
</file>